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Graduazione X Peso" sheetId="1" r:id="rId1"/>
  </sheets>
  <definedNames/>
  <calcPr fullCalcOnLoad="1"/>
</workbook>
</file>

<file path=xl/sharedStrings.xml><?xml version="1.0" encoding="utf-8"?>
<sst xmlns="http://schemas.openxmlformats.org/spreadsheetml/2006/main" count="60" uniqueCount="21">
  <si>
    <t>D</t>
  </si>
  <si>
    <t>B</t>
  </si>
  <si>
    <t>C</t>
  </si>
  <si>
    <t>DS</t>
  </si>
  <si>
    <t>BS</t>
  </si>
  <si>
    <t>Categoria</t>
  </si>
  <si>
    <t>N° Dip</t>
  </si>
  <si>
    <t>Peso</t>
  </si>
  <si>
    <t>% VALUTAZ.</t>
  </si>
  <si>
    <t>Peso Valutato</t>
  </si>
  <si>
    <t>PESO TOTALE</t>
  </si>
  <si>
    <t>Carato annuo</t>
  </si>
  <si>
    <t>Spett.Totale</t>
  </si>
  <si>
    <t>Quota Ind. Annua</t>
  </si>
  <si>
    <t>A</t>
  </si>
  <si>
    <t>Totale</t>
  </si>
  <si>
    <t xml:space="preserve"> </t>
  </si>
  <si>
    <t>Fondo 2014</t>
  </si>
  <si>
    <t>X</t>
  </si>
  <si>
    <t xml:space="preserve">  </t>
  </si>
  <si>
    <t>COMPARTO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</si>
</sst>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  <numFmt numFmtId="184" formatCode="[$-410]dddd\ d\ mmmm\ yyyy"/>
    <numFmt numFmtId="185" formatCode="_(\$* #,##0.00_);_(\$* \(#,##0.00\);_(\$* \-??_);_(@_)"/>
    <numFmt numFmtId="186" formatCode="_-&quot;€ &quot;* #,##0.00_-;&quot;-€ &quot;* #,##0.00_-;_-&quot;€ &quot;* \-??_-;_-@_-"/>
    <numFmt numFmtId="187" formatCode="_(\$* #,##0_);_(\$* \(#,##0\);_(\$* \-_);_(@_)"/>
    <numFmt numFmtId="188" formatCode="_-* #,##0.00_-;\-* #,##0.00_-;_-* \-??_-;_-@_-"/>
    <numFmt numFmtId="189" formatCode="0.0%"/>
    <numFmt numFmtId="190" formatCode="_-[$€-410]\ * #,##0.00_-;\-[$€-410]\ * #,##0.00_-;_-[$€-410]\ * &quot;-&quot;??_-;_-@_-"/>
    <numFmt numFmtId="191" formatCode="_-[$€-410]\ * #,##0.000_-;\-[$€-410]\ * #,##0.000_-;_-[$€-410]\ * &quot;-&quot;??_-;_-@_-"/>
    <numFmt numFmtId="192" formatCode="_-[$€-410]\ * #,##0.0000_-;\-[$€-410]\ * #,##0.0000_-;_-[$€-410]\ * &quot;-&quot;??_-;_-@_-"/>
    <numFmt numFmtId="193" formatCode="_-[$€-410]\ * #,##0.00000_-;\-[$€-410]\ * #,##0.00000_-;_-[$€-410]\ * &quot;-&quot;??_-;_-@_-"/>
    <numFmt numFmtId="194" formatCode="_(\$* #,##0.0_);_(\$* \(#,##0.0\);_(\$* &quot;-&quot;_);_(@_)"/>
  </numFmts>
  <fonts count="45"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80" fontId="0" fillId="0" borderId="0">
      <alignment/>
      <protection/>
    </xf>
    <xf numFmtId="45" fontId="0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86" fontId="1" fillId="0" borderId="0" xfId="59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188" fontId="3" fillId="0" borderId="0" xfId="43" applyNumberFormat="1" applyFont="1" applyFill="1" applyBorder="1" applyAlignment="1" applyProtection="1">
      <alignment/>
      <protection/>
    </xf>
    <xf numFmtId="186" fontId="0" fillId="0" borderId="0" xfId="0" applyNumberFormat="1" applyAlignment="1">
      <alignment/>
    </xf>
    <xf numFmtId="186" fontId="3" fillId="0" borderId="0" xfId="59" applyNumberFormat="1" applyFont="1" applyFill="1" applyBorder="1" applyAlignment="1" applyProtection="1">
      <alignment/>
      <protection/>
    </xf>
    <xf numFmtId="186" fontId="4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86" fontId="1" fillId="0" borderId="0" xfId="0" applyNumberFormat="1" applyFont="1" applyAlignment="1">
      <alignment/>
    </xf>
    <xf numFmtId="186" fontId="4" fillId="0" borderId="0" xfId="59" applyNumberFormat="1" applyFont="1" applyFill="1" applyBorder="1" applyAlignment="1" applyProtection="1">
      <alignment/>
      <protection/>
    </xf>
    <xf numFmtId="186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0" fillId="0" borderId="0" xfId="43" applyNumberFormat="1" applyFont="1" applyAlignment="1">
      <alignment horizontal="right"/>
      <protection/>
    </xf>
    <xf numFmtId="49" fontId="2" fillId="0" borderId="0" xfId="43" applyNumberFormat="1" applyFont="1" applyAlignment="1">
      <alignment horizontal="right"/>
      <protection/>
    </xf>
    <xf numFmtId="0" fontId="27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8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9.8515625" style="0" customWidth="1"/>
    <col min="2" max="2" width="8.28125" style="0" customWidth="1"/>
    <col min="3" max="3" width="11.421875" style="0" customWidth="1"/>
    <col min="4" max="6" width="14.140625" style="0" customWidth="1"/>
    <col min="7" max="7" width="14.57421875" style="0" customWidth="1"/>
    <col min="8" max="8" width="13.421875" style="0" customWidth="1"/>
    <col min="9" max="9" width="14.28125" style="0" customWidth="1"/>
    <col min="10" max="10" width="17.00390625" style="0" customWidth="1"/>
    <col min="11" max="11" width="16.00390625" style="0" customWidth="1"/>
  </cols>
  <sheetData>
    <row r="2" ht="15.75">
      <c r="E2" s="34" t="s">
        <v>20</v>
      </c>
    </row>
    <row r="3" ht="12.75">
      <c r="G3" s="1"/>
    </row>
    <row r="4" spans="1:10" ht="12.75">
      <c r="A4" s="2" t="s">
        <v>5</v>
      </c>
      <c r="B4" s="2" t="s">
        <v>6</v>
      </c>
      <c r="C4" s="2" t="s">
        <v>7</v>
      </c>
      <c r="D4" s="3" t="s">
        <v>8</v>
      </c>
      <c r="E4" s="3" t="s">
        <v>9</v>
      </c>
      <c r="F4" s="2" t="s">
        <v>10</v>
      </c>
      <c r="G4" s="2" t="s">
        <v>17</v>
      </c>
      <c r="H4" s="2" t="s">
        <v>11</v>
      </c>
      <c r="I4" s="2" t="s">
        <v>12</v>
      </c>
      <c r="J4" s="2" t="s">
        <v>13</v>
      </c>
    </row>
    <row r="5" spans="1:10" ht="13.5" thickBot="1">
      <c r="A5" s="2"/>
      <c r="G5" s="4">
        <v>936551.63</v>
      </c>
      <c r="J5" s="5">
        <v>2014</v>
      </c>
    </row>
    <row r="6" spans="1:10" ht="13.5" thickBot="1">
      <c r="A6" s="2" t="s">
        <v>14</v>
      </c>
      <c r="B6" s="2">
        <v>23</v>
      </c>
      <c r="C6" s="6">
        <v>100</v>
      </c>
      <c r="D6" s="6">
        <v>88</v>
      </c>
      <c r="E6" s="6">
        <f aca="true" t="shared" si="0" ref="E6:E32">D6*C6/100</f>
        <v>88</v>
      </c>
      <c r="F6" s="32">
        <f>E6*B6</f>
        <v>2024</v>
      </c>
      <c r="H6" s="8">
        <f>G33/F33</f>
        <v>4.474279969669254</v>
      </c>
      <c r="I6" s="8">
        <f aca="true" t="shared" si="1" ref="I6:I32">H6*F6</f>
        <v>9055.942658610571</v>
      </c>
      <c r="J6" s="9">
        <f aca="true" t="shared" si="2" ref="J6:J32">I6/B6</f>
        <v>393.7366373308944</v>
      </c>
    </row>
    <row r="7" spans="1:10" ht="13.5" thickBot="1">
      <c r="A7" s="2" t="s">
        <v>14</v>
      </c>
      <c r="B7" s="2">
        <v>4</v>
      </c>
      <c r="C7" s="6">
        <v>100</v>
      </c>
      <c r="D7" s="6">
        <v>89</v>
      </c>
      <c r="E7" s="6">
        <f t="shared" si="0"/>
        <v>89</v>
      </c>
      <c r="F7" s="32">
        <f aca="true" t="shared" si="3" ref="F7:F32">E7*B7</f>
        <v>356</v>
      </c>
      <c r="H7" s="8">
        <f>G33/F33</f>
        <v>4.474279969669254</v>
      </c>
      <c r="I7" s="8">
        <f t="shared" si="1"/>
        <v>1592.8436692022547</v>
      </c>
      <c r="J7" s="9">
        <f t="shared" si="2"/>
        <v>398.21091730056366</v>
      </c>
    </row>
    <row r="8" spans="1:10" ht="13.5" thickBot="1">
      <c r="A8" s="2" t="s">
        <v>14</v>
      </c>
      <c r="B8" s="2">
        <v>5</v>
      </c>
      <c r="C8" s="6">
        <v>100</v>
      </c>
      <c r="D8" s="6">
        <v>90</v>
      </c>
      <c r="E8" s="6">
        <f t="shared" si="0"/>
        <v>90</v>
      </c>
      <c r="F8" s="32">
        <f t="shared" si="3"/>
        <v>450</v>
      </c>
      <c r="H8" s="8">
        <f>G33/F33</f>
        <v>4.474279969669254</v>
      </c>
      <c r="I8" s="8">
        <f t="shared" si="1"/>
        <v>2013.4259863511645</v>
      </c>
      <c r="J8" s="9">
        <f t="shared" si="2"/>
        <v>402.6851972702329</v>
      </c>
    </row>
    <row r="9" spans="1:10" ht="13.5" thickBot="1">
      <c r="A9" s="2" t="s">
        <v>14</v>
      </c>
      <c r="B9" s="2">
        <v>6</v>
      </c>
      <c r="C9" s="6">
        <v>100</v>
      </c>
      <c r="D9" s="6">
        <v>91</v>
      </c>
      <c r="E9" s="6">
        <f t="shared" si="0"/>
        <v>91</v>
      </c>
      <c r="F9" s="32">
        <f t="shared" si="3"/>
        <v>546</v>
      </c>
      <c r="H9" s="8">
        <f>G33/F33</f>
        <v>4.474279969669254</v>
      </c>
      <c r="I9" s="8">
        <f t="shared" si="1"/>
        <v>2442.9568634394127</v>
      </c>
      <c r="J9" s="9">
        <f t="shared" si="2"/>
        <v>407.1594772399021</v>
      </c>
    </row>
    <row r="10" spans="1:10" ht="13.5" thickBot="1">
      <c r="A10" s="2" t="s">
        <v>1</v>
      </c>
      <c r="B10" s="2">
        <v>56</v>
      </c>
      <c r="C10" s="6">
        <v>140</v>
      </c>
      <c r="D10" s="6">
        <v>88</v>
      </c>
      <c r="E10" s="6">
        <f t="shared" si="0"/>
        <v>123.2</v>
      </c>
      <c r="F10" s="32">
        <f t="shared" si="3"/>
        <v>6899.2</v>
      </c>
      <c r="H10" s="8">
        <f>G33/F33</f>
        <v>4.474279969669254</v>
      </c>
      <c r="I10" s="8">
        <f t="shared" si="1"/>
        <v>30868.95236674212</v>
      </c>
      <c r="J10" s="9">
        <f t="shared" si="2"/>
        <v>551.2312922632522</v>
      </c>
    </row>
    <row r="11" spans="1:10" ht="13.5" thickBot="1">
      <c r="A11" s="2" t="s">
        <v>1</v>
      </c>
      <c r="B11" s="2">
        <v>2</v>
      </c>
      <c r="C11" s="6">
        <v>140</v>
      </c>
      <c r="D11" s="6">
        <v>89</v>
      </c>
      <c r="E11" s="6">
        <f t="shared" si="0"/>
        <v>124.6</v>
      </c>
      <c r="F11" s="32">
        <f t="shared" si="3"/>
        <v>249.2</v>
      </c>
      <c r="H11" s="8">
        <f>G33/F33</f>
        <v>4.474279969669254</v>
      </c>
      <c r="I11" s="8">
        <f t="shared" si="1"/>
        <v>1114.990568441578</v>
      </c>
      <c r="J11" s="9">
        <f t="shared" si="2"/>
        <v>557.495284220789</v>
      </c>
    </row>
    <row r="12" spans="1:10" ht="13.5" thickBot="1">
      <c r="A12" s="2" t="s">
        <v>1</v>
      </c>
      <c r="B12" s="2">
        <v>3</v>
      </c>
      <c r="C12" s="6">
        <v>140</v>
      </c>
      <c r="D12" s="6">
        <v>90</v>
      </c>
      <c r="E12" s="6">
        <f>D12*C12/100</f>
        <v>126</v>
      </c>
      <c r="F12" s="32">
        <f>E12*B12</f>
        <v>378</v>
      </c>
      <c r="H12" s="8">
        <f>G33/F33</f>
        <v>4.474279969669254</v>
      </c>
      <c r="I12" s="8">
        <f>H12*F12</f>
        <v>1691.2778285349782</v>
      </c>
      <c r="J12" s="9">
        <f>I12/B12</f>
        <v>563.7592761783261</v>
      </c>
    </row>
    <row r="13" spans="1:10" ht="13.5" thickBot="1">
      <c r="A13" s="2" t="s">
        <v>1</v>
      </c>
      <c r="B13" s="2">
        <v>4</v>
      </c>
      <c r="C13" s="6">
        <v>140</v>
      </c>
      <c r="D13" s="6">
        <v>90.15</v>
      </c>
      <c r="E13" s="6">
        <f t="shared" si="0"/>
        <v>126.21</v>
      </c>
      <c r="F13" s="32">
        <f t="shared" si="3"/>
        <v>504.84</v>
      </c>
      <c r="H13" s="8">
        <f>G33/F33</f>
        <v>4.474279969669254</v>
      </c>
      <c r="I13" s="8">
        <f t="shared" si="1"/>
        <v>2258.7954998878263</v>
      </c>
      <c r="J13" s="9">
        <f t="shared" si="2"/>
        <v>564.6988749719566</v>
      </c>
    </row>
    <row r="14" spans="1:10" ht="13.5" thickBot="1">
      <c r="A14" s="2" t="s">
        <v>1</v>
      </c>
      <c r="B14" s="2">
        <v>64</v>
      </c>
      <c r="C14" s="6">
        <v>140</v>
      </c>
      <c r="D14" s="6">
        <v>91</v>
      </c>
      <c r="E14" s="6">
        <f t="shared" si="0"/>
        <v>127.4</v>
      </c>
      <c r="F14" s="32">
        <f t="shared" si="3"/>
        <v>8153.6</v>
      </c>
      <c r="H14" s="8">
        <f>G33/F33</f>
        <v>4.474279969669254</v>
      </c>
      <c r="I14" s="8">
        <f t="shared" si="1"/>
        <v>36481.48916069524</v>
      </c>
      <c r="J14" s="9">
        <f t="shared" si="2"/>
        <v>570.0232681358631</v>
      </c>
    </row>
    <row r="15" spans="1:10" ht="13.5" thickBot="1">
      <c r="A15" s="2" t="s">
        <v>4</v>
      </c>
      <c r="B15" s="2">
        <v>14</v>
      </c>
      <c r="C15" s="6">
        <v>170</v>
      </c>
      <c r="D15" s="6">
        <v>88</v>
      </c>
      <c r="E15" s="6">
        <f t="shared" si="0"/>
        <v>149.6</v>
      </c>
      <c r="F15" s="32">
        <f t="shared" si="3"/>
        <v>2094.4</v>
      </c>
      <c r="H15" s="8">
        <f>G33/F33</f>
        <v>4.474279969669254</v>
      </c>
      <c r="I15" s="8">
        <f t="shared" si="1"/>
        <v>9370.931968475286</v>
      </c>
      <c r="J15" s="9">
        <f t="shared" si="2"/>
        <v>669.3522834625204</v>
      </c>
    </row>
    <row r="16" spans="1:10" ht="13.5" thickBot="1">
      <c r="A16" s="2" t="s">
        <v>4</v>
      </c>
      <c r="B16" s="2">
        <v>7</v>
      </c>
      <c r="C16" s="6">
        <v>170</v>
      </c>
      <c r="D16" s="6">
        <v>89</v>
      </c>
      <c r="E16" s="6">
        <f t="shared" si="0"/>
        <v>151.3</v>
      </c>
      <c r="F16" s="32">
        <f t="shared" si="3"/>
        <v>1059.1000000000001</v>
      </c>
      <c r="H16" s="8">
        <f>G33/F33</f>
        <v>4.474279969669254</v>
      </c>
      <c r="I16" s="8">
        <f t="shared" si="1"/>
        <v>4738.709915876708</v>
      </c>
      <c r="J16" s="9">
        <f t="shared" si="2"/>
        <v>676.9585594109583</v>
      </c>
    </row>
    <row r="17" spans="1:10" ht="13.5" thickBot="1">
      <c r="A17" s="2" t="s">
        <v>4</v>
      </c>
      <c r="B17" s="2">
        <v>15</v>
      </c>
      <c r="C17" s="6">
        <v>170</v>
      </c>
      <c r="D17" s="6">
        <v>90</v>
      </c>
      <c r="E17" s="6">
        <f t="shared" si="0"/>
        <v>153</v>
      </c>
      <c r="F17" s="32">
        <f t="shared" si="3"/>
        <v>2295</v>
      </c>
      <c r="H17" s="8">
        <f>G33/F33</f>
        <v>4.474279969669254</v>
      </c>
      <c r="I17" s="8">
        <f t="shared" si="1"/>
        <v>10268.472530390938</v>
      </c>
      <c r="J17" s="9">
        <f t="shared" si="2"/>
        <v>684.5648353593958</v>
      </c>
    </row>
    <row r="18" spans="1:10" ht="13.5" thickBot="1">
      <c r="A18" s="2" t="s">
        <v>4</v>
      </c>
      <c r="B18" s="2">
        <v>26</v>
      </c>
      <c r="C18" s="6">
        <v>170</v>
      </c>
      <c r="D18" s="6">
        <v>91</v>
      </c>
      <c r="E18" s="6">
        <f t="shared" si="0"/>
        <v>154.7</v>
      </c>
      <c r="F18" s="32">
        <f t="shared" si="3"/>
        <v>4022.2</v>
      </c>
      <c r="H18" s="8">
        <f>G33/F33</f>
        <v>4.474279969669254</v>
      </c>
      <c r="I18" s="8">
        <f t="shared" si="1"/>
        <v>17996.448894003675</v>
      </c>
      <c r="J18" s="9">
        <f t="shared" si="2"/>
        <v>692.1711113078337</v>
      </c>
    </row>
    <row r="19" spans="1:10" ht="13.5" thickBot="1">
      <c r="A19" s="2" t="s">
        <v>2</v>
      </c>
      <c r="B19" s="2">
        <v>1</v>
      </c>
      <c r="C19" s="6">
        <v>200</v>
      </c>
      <c r="D19" s="6">
        <v>90.15</v>
      </c>
      <c r="E19" s="6">
        <f t="shared" si="0"/>
        <v>180.3</v>
      </c>
      <c r="F19" s="32">
        <f t="shared" si="3"/>
        <v>180.3</v>
      </c>
      <c r="H19" s="8">
        <f>G33/F33</f>
        <v>4.474279969669254</v>
      </c>
      <c r="I19" s="8">
        <f t="shared" si="1"/>
        <v>806.7126785313666</v>
      </c>
      <c r="J19" s="9">
        <f t="shared" si="2"/>
        <v>806.7126785313666</v>
      </c>
    </row>
    <row r="20" spans="1:10" ht="13.5" thickBot="1">
      <c r="A20" s="2" t="s">
        <v>2</v>
      </c>
      <c r="B20" s="2">
        <v>49</v>
      </c>
      <c r="C20" s="6">
        <v>200</v>
      </c>
      <c r="D20" s="6">
        <v>88</v>
      </c>
      <c r="E20" s="6">
        <f t="shared" si="0"/>
        <v>176</v>
      </c>
      <c r="F20" s="32">
        <f t="shared" si="3"/>
        <v>8624</v>
      </c>
      <c r="H20" s="8">
        <f>G33/F33</f>
        <v>4.474279969669254</v>
      </c>
      <c r="I20" s="8">
        <f t="shared" si="1"/>
        <v>38586.19045842765</v>
      </c>
      <c r="J20" s="9">
        <f t="shared" si="2"/>
        <v>787.4732746617888</v>
      </c>
    </row>
    <row r="21" spans="1:10" ht="13.5" thickBot="1">
      <c r="A21" s="2" t="s">
        <v>2</v>
      </c>
      <c r="B21" s="2">
        <v>5</v>
      </c>
      <c r="C21" s="6">
        <v>200</v>
      </c>
      <c r="D21" s="6">
        <v>89</v>
      </c>
      <c r="E21" s="6">
        <f t="shared" si="0"/>
        <v>178</v>
      </c>
      <c r="F21" s="32">
        <f t="shared" si="3"/>
        <v>890</v>
      </c>
      <c r="H21" s="8">
        <f>G33/F33</f>
        <v>4.474279969669254</v>
      </c>
      <c r="I21" s="8">
        <f t="shared" si="1"/>
        <v>3982.1091730056364</v>
      </c>
      <c r="J21" s="9">
        <f t="shared" si="2"/>
        <v>796.4218346011273</v>
      </c>
    </row>
    <row r="22" spans="1:10" ht="13.5" thickBot="1">
      <c r="A22" s="2" t="s">
        <v>2</v>
      </c>
      <c r="B22" s="2">
        <v>15</v>
      </c>
      <c r="C22" s="6">
        <v>200</v>
      </c>
      <c r="D22" s="6">
        <v>90</v>
      </c>
      <c r="E22" s="6">
        <f t="shared" si="0"/>
        <v>180</v>
      </c>
      <c r="F22" s="32">
        <f t="shared" si="3"/>
        <v>2700</v>
      </c>
      <c r="H22" s="8">
        <f>G33/F33</f>
        <v>4.474279969669254</v>
      </c>
      <c r="I22" s="8">
        <f t="shared" si="1"/>
        <v>12080.555918106988</v>
      </c>
      <c r="J22" s="9">
        <f t="shared" si="2"/>
        <v>805.3703945404658</v>
      </c>
    </row>
    <row r="23" spans="1:10" ht="13.5" thickBot="1">
      <c r="A23" s="2" t="s">
        <v>2</v>
      </c>
      <c r="B23" s="2">
        <v>64</v>
      </c>
      <c r="C23" s="6">
        <v>200</v>
      </c>
      <c r="D23" s="6">
        <v>91</v>
      </c>
      <c r="E23" s="6">
        <f t="shared" si="0"/>
        <v>182</v>
      </c>
      <c r="F23" s="32">
        <f t="shared" si="3"/>
        <v>11648</v>
      </c>
      <c r="H23" s="8">
        <f>G33/F33</f>
        <v>4.474279969669254</v>
      </c>
      <c r="I23" s="8">
        <f t="shared" si="1"/>
        <v>52116.41308670747</v>
      </c>
      <c r="J23" s="9">
        <f t="shared" si="2"/>
        <v>814.3189544798042</v>
      </c>
    </row>
    <row r="24" spans="1:15" ht="13.5" thickBot="1">
      <c r="A24" s="2" t="s">
        <v>0</v>
      </c>
      <c r="B24" s="2">
        <v>172</v>
      </c>
      <c r="C24" s="6">
        <v>230</v>
      </c>
      <c r="D24" s="6">
        <v>88</v>
      </c>
      <c r="E24" s="6">
        <f t="shared" si="0"/>
        <v>202.4</v>
      </c>
      <c r="F24" s="32">
        <f t="shared" si="3"/>
        <v>34812.8</v>
      </c>
      <c r="H24" s="8">
        <f>G33/F33</f>
        <v>4.474279969669254</v>
      </c>
      <c r="I24" s="8">
        <f t="shared" si="1"/>
        <v>155762.21372810184</v>
      </c>
      <c r="J24" s="9">
        <f t="shared" si="2"/>
        <v>905.5942658610572</v>
      </c>
      <c r="O24" s="10"/>
    </row>
    <row r="25" spans="1:10" ht="13.5" thickBot="1">
      <c r="A25" s="2" t="s">
        <v>0</v>
      </c>
      <c r="B25" s="2">
        <v>124</v>
      </c>
      <c r="C25" s="6">
        <v>230</v>
      </c>
      <c r="D25" s="6">
        <v>89</v>
      </c>
      <c r="E25" s="6">
        <f t="shared" si="0"/>
        <v>204.7</v>
      </c>
      <c r="F25" s="32">
        <f t="shared" si="3"/>
        <v>25382.8</v>
      </c>
      <c r="H25" s="8">
        <f>G33/F33</f>
        <v>4.474279969669254</v>
      </c>
      <c r="I25" s="8">
        <f t="shared" si="1"/>
        <v>113569.75361412075</v>
      </c>
      <c r="J25" s="9">
        <f t="shared" si="2"/>
        <v>915.8851097912964</v>
      </c>
    </row>
    <row r="26" spans="1:10" ht="13.5" thickBot="1">
      <c r="A26" s="2" t="s">
        <v>0</v>
      </c>
      <c r="B26" s="2">
        <v>164</v>
      </c>
      <c r="C26" s="6">
        <v>230</v>
      </c>
      <c r="D26" s="6">
        <v>90</v>
      </c>
      <c r="E26" s="6">
        <f t="shared" si="0"/>
        <v>207</v>
      </c>
      <c r="F26" s="32">
        <f t="shared" si="3"/>
        <v>33948</v>
      </c>
      <c r="H26" s="8">
        <f>G33/F33</f>
        <v>4.474279969669254</v>
      </c>
      <c r="I26" s="8">
        <f t="shared" si="1"/>
        <v>151892.85641033185</v>
      </c>
      <c r="J26" s="9">
        <f t="shared" si="2"/>
        <v>926.1759537215356</v>
      </c>
    </row>
    <row r="27" spans="1:10" ht="13.5" thickBot="1">
      <c r="A27" s="2" t="s">
        <v>0</v>
      </c>
      <c r="B27" s="2">
        <v>56</v>
      </c>
      <c r="C27" s="6">
        <v>230</v>
      </c>
      <c r="D27" s="6">
        <v>90.15</v>
      </c>
      <c r="E27" s="6">
        <f>D27*C27/100</f>
        <v>207.345</v>
      </c>
      <c r="F27" s="32">
        <f>E27*B27</f>
        <v>11611.32</v>
      </c>
      <c r="H27" s="8">
        <f>G33/F33</f>
        <v>4.474279969669254</v>
      </c>
      <c r="I27" s="8">
        <f>H27*F27</f>
        <v>51952.29649742001</v>
      </c>
      <c r="J27" s="9">
        <f>I27/B27</f>
        <v>927.7195803110716</v>
      </c>
    </row>
    <row r="28" spans="1:10" ht="13.5" thickBot="1">
      <c r="A28" s="2" t="s">
        <v>0</v>
      </c>
      <c r="B28" s="2">
        <v>164</v>
      </c>
      <c r="C28" s="6">
        <v>230</v>
      </c>
      <c r="D28" s="6">
        <v>91</v>
      </c>
      <c r="E28" s="6">
        <f t="shared" si="0"/>
        <v>209.3</v>
      </c>
      <c r="F28" s="32">
        <f t="shared" si="3"/>
        <v>34325.200000000004</v>
      </c>
      <c r="H28" s="8">
        <f>G33/F33</f>
        <v>4.474279969669254</v>
      </c>
      <c r="I28" s="8">
        <f t="shared" si="1"/>
        <v>153580.5548148911</v>
      </c>
      <c r="J28" s="9">
        <f t="shared" si="2"/>
        <v>936.466797651775</v>
      </c>
    </row>
    <row r="29" spans="1:10" ht="13.5" thickBot="1">
      <c r="A29" s="2" t="s">
        <v>3</v>
      </c>
      <c r="B29" s="2">
        <v>21</v>
      </c>
      <c r="C29" s="6">
        <v>250</v>
      </c>
      <c r="D29" s="6">
        <v>88</v>
      </c>
      <c r="E29" s="6">
        <f t="shared" si="0"/>
        <v>220</v>
      </c>
      <c r="F29" s="32">
        <f t="shared" si="3"/>
        <v>4620</v>
      </c>
      <c r="H29" s="8">
        <f>G33/F33</f>
        <v>4.474279969669254</v>
      </c>
      <c r="I29" s="8">
        <f t="shared" si="1"/>
        <v>20671.173459871956</v>
      </c>
      <c r="J29" s="9">
        <f t="shared" si="2"/>
        <v>984.341593327236</v>
      </c>
    </row>
    <row r="30" spans="1:10" ht="13.5" thickBot="1">
      <c r="A30" s="2" t="s">
        <v>3</v>
      </c>
      <c r="B30" s="2">
        <v>7</v>
      </c>
      <c r="C30" s="6">
        <v>250</v>
      </c>
      <c r="D30" s="6">
        <v>89</v>
      </c>
      <c r="E30" s="6">
        <f t="shared" si="0"/>
        <v>222.5</v>
      </c>
      <c r="F30" s="32">
        <f t="shared" si="3"/>
        <v>1557.5</v>
      </c>
      <c r="H30" s="8">
        <f>G33/F33</f>
        <v>4.474279969669254</v>
      </c>
      <c r="I30" s="8">
        <f t="shared" si="1"/>
        <v>6968.691052759864</v>
      </c>
      <c r="J30" s="9">
        <f t="shared" si="2"/>
        <v>995.5272932514091</v>
      </c>
    </row>
    <row r="31" spans="1:10" ht="13.5" thickBot="1">
      <c r="A31" s="2" t="s">
        <v>3</v>
      </c>
      <c r="B31" s="2">
        <v>9</v>
      </c>
      <c r="C31" s="6">
        <v>250</v>
      </c>
      <c r="D31" s="6">
        <v>90</v>
      </c>
      <c r="E31" s="6">
        <f t="shared" si="0"/>
        <v>225</v>
      </c>
      <c r="F31" s="32">
        <f t="shared" si="3"/>
        <v>2025</v>
      </c>
      <c r="H31" s="8">
        <f>G33/F33</f>
        <v>4.474279969669254</v>
      </c>
      <c r="I31" s="8">
        <f t="shared" si="1"/>
        <v>9060.41693858024</v>
      </c>
      <c r="J31" s="9">
        <f t="shared" si="2"/>
        <v>1006.7129931755821</v>
      </c>
    </row>
    <row r="32" spans="1:10" ht="12.75">
      <c r="A32" s="2" t="s">
        <v>3</v>
      </c>
      <c r="B32" s="2">
        <v>35</v>
      </c>
      <c r="C32" s="6">
        <v>250</v>
      </c>
      <c r="D32" s="6">
        <v>91</v>
      </c>
      <c r="E32" s="6">
        <f t="shared" si="0"/>
        <v>227.5</v>
      </c>
      <c r="F32" s="32">
        <f t="shared" si="3"/>
        <v>7962.5</v>
      </c>
      <c r="H32" s="8">
        <f>G33/F33</f>
        <v>4.474279969669254</v>
      </c>
      <c r="I32" s="8">
        <f t="shared" si="1"/>
        <v>35626.45425849144</v>
      </c>
      <c r="J32" s="9">
        <f t="shared" si="2"/>
        <v>1017.8986930997554</v>
      </c>
    </row>
    <row r="33" spans="1:10" ht="12.75">
      <c r="A33" s="2" t="s">
        <v>15</v>
      </c>
      <c r="C33" s="11"/>
      <c r="D33" s="11" t="s">
        <v>16</v>
      </c>
      <c r="E33" s="30" t="s">
        <v>19</v>
      </c>
      <c r="F33" s="33">
        <f>SUM(F6:F32)</f>
        <v>209318.96000000002</v>
      </c>
      <c r="G33" s="4">
        <f>G5</f>
        <v>936551.63</v>
      </c>
      <c r="H33" s="8" t="s">
        <v>16</v>
      </c>
      <c r="I33" s="12">
        <f>SUM(I6:I32)</f>
        <v>936551.6299999998</v>
      </c>
      <c r="J33" s="13" t="s">
        <v>16</v>
      </c>
    </row>
    <row r="34" spans="2:6" ht="10.5" customHeight="1">
      <c r="B34" s="29">
        <f>SUM(B6:B33)</f>
        <v>1115</v>
      </c>
      <c r="C34" s="28" t="s">
        <v>18</v>
      </c>
      <c r="F34" s="31"/>
    </row>
    <row r="35" ht="10.5" customHeight="1">
      <c r="B35" s="14"/>
    </row>
    <row r="36" spans="2:11" ht="10.5" customHeight="1">
      <c r="B36" s="14"/>
      <c r="K36" s="15"/>
    </row>
    <row r="37" ht="10.5" customHeight="1">
      <c r="B37" s="14"/>
    </row>
    <row r="38" ht="10.5" customHeight="1">
      <c r="B38" s="14"/>
    </row>
    <row r="39" ht="10.5" customHeight="1">
      <c r="B39" s="14"/>
    </row>
    <row r="40" ht="10.5" customHeight="1">
      <c r="B40" s="14"/>
    </row>
    <row r="41" ht="10.5" customHeight="1">
      <c r="B41" s="14"/>
    </row>
    <row r="43" ht="12.75">
      <c r="K43" s="16"/>
    </row>
    <row r="44" spans="1:3" ht="12.75">
      <c r="A44" s="2" t="s">
        <v>5</v>
      </c>
      <c r="C44" s="2"/>
    </row>
    <row r="45" spans="1:4" ht="12.75">
      <c r="A45" s="2"/>
      <c r="C45" s="17">
        <v>2014</v>
      </c>
      <c r="D45" s="18"/>
    </row>
    <row r="46" spans="1:5" ht="12.75">
      <c r="A46" s="2" t="s">
        <v>14</v>
      </c>
      <c r="B46" s="2" t="s">
        <v>16</v>
      </c>
      <c r="C46" s="19">
        <f>B6+B7+B8+B9</f>
        <v>38</v>
      </c>
      <c r="D46" s="20" t="s">
        <v>18</v>
      </c>
      <c r="E46" s="21"/>
    </row>
    <row r="47" spans="1:4" ht="12.75">
      <c r="A47" s="2" t="s">
        <v>1</v>
      </c>
      <c r="B47" s="2"/>
      <c r="C47" s="19">
        <f>B10+B11+B12+B13+B14</f>
        <v>129</v>
      </c>
      <c r="D47" s="19" t="s">
        <v>18</v>
      </c>
    </row>
    <row r="48" spans="1:5" ht="12.75">
      <c r="A48" s="2" t="s">
        <v>4</v>
      </c>
      <c r="C48" s="20">
        <f>B15+B16+B17+B18</f>
        <v>62</v>
      </c>
      <c r="D48" s="20" t="s">
        <v>18</v>
      </c>
      <c r="E48" s="21"/>
    </row>
    <row r="49" spans="1:5" ht="12.75">
      <c r="A49" s="2" t="s">
        <v>2</v>
      </c>
      <c r="C49" s="21">
        <f>B19+B20+B21+B22+B23</f>
        <v>134</v>
      </c>
      <c r="D49" s="21" t="s">
        <v>18</v>
      </c>
      <c r="E49" s="22"/>
    </row>
    <row r="50" spans="1:5" ht="12.75">
      <c r="A50" s="2" t="s">
        <v>0</v>
      </c>
      <c r="C50" s="21">
        <f>B24+B25+B26+B27+B28</f>
        <v>680</v>
      </c>
      <c r="D50" s="21" t="s">
        <v>18</v>
      </c>
      <c r="E50" s="22"/>
    </row>
    <row r="51" spans="1:5" ht="12.75">
      <c r="A51" s="2" t="s">
        <v>3</v>
      </c>
      <c r="C51" s="21">
        <f>B29+B30+B31+B32</f>
        <v>72</v>
      </c>
      <c r="D51" s="21" t="s">
        <v>18</v>
      </c>
      <c r="E51" s="22"/>
    </row>
    <row r="52" spans="1:8" ht="12.75">
      <c r="A52" s="2" t="s">
        <v>15</v>
      </c>
      <c r="C52" s="23">
        <f>SUM(C46:C51)</f>
        <v>1115</v>
      </c>
      <c r="D52" s="23" t="s">
        <v>18</v>
      </c>
      <c r="E52" s="24"/>
      <c r="G52" s="17"/>
      <c r="H52" s="14"/>
    </row>
    <row r="56" spans="12:16" ht="12.75">
      <c r="L56" s="2"/>
      <c r="M56" s="2"/>
      <c r="N56" s="2"/>
      <c r="O56" s="2"/>
      <c r="P56" s="2"/>
    </row>
    <row r="57" spans="12:16" ht="12.75">
      <c r="L57" s="2"/>
      <c r="P57" s="4"/>
    </row>
    <row r="58" spans="12:15" ht="12.75">
      <c r="L58" s="2"/>
      <c r="M58" s="2"/>
      <c r="N58" s="6"/>
      <c r="O58" s="7"/>
    </row>
    <row r="59" spans="12:15" ht="12.75">
      <c r="L59" s="2"/>
      <c r="M59" s="2"/>
      <c r="N59" s="6"/>
      <c r="O59" s="7"/>
    </row>
    <row r="60" spans="12:15" ht="12.75">
      <c r="L60" s="2"/>
      <c r="M60" s="2"/>
      <c r="N60" s="6"/>
      <c r="O60" s="7"/>
    </row>
    <row r="61" spans="12:15" ht="12.75">
      <c r="L61" s="2"/>
      <c r="M61" s="2"/>
      <c r="N61" s="6"/>
      <c r="O61" s="7"/>
    </row>
    <row r="62" spans="12:15" ht="12.75">
      <c r="L62" s="2"/>
      <c r="M62" s="2"/>
      <c r="N62" s="6"/>
      <c r="O62" s="7"/>
    </row>
    <row r="63" spans="12:15" ht="12.75">
      <c r="L63" s="2"/>
      <c r="M63" s="2"/>
      <c r="N63" s="6"/>
      <c r="O63" s="7"/>
    </row>
    <row r="64" spans="12:16" ht="12.75">
      <c r="L64" s="2"/>
      <c r="M64" s="25"/>
      <c r="N64" s="11"/>
      <c r="O64" s="11"/>
      <c r="P64" s="26"/>
    </row>
    <row r="68" spans="12:13" ht="12.75">
      <c r="L68" s="2"/>
      <c r="M68" s="2"/>
    </row>
    <row r="69" ht="12.75">
      <c r="L69" s="2"/>
    </row>
    <row r="70" spans="12:15" ht="12.75">
      <c r="L70" s="2"/>
      <c r="M70" s="2"/>
      <c r="O70" s="4"/>
    </row>
    <row r="71" spans="12:15" ht="12.75">
      <c r="L71" s="2"/>
      <c r="M71" s="2"/>
      <c r="O71" s="4"/>
    </row>
    <row r="72" spans="12:15" ht="12.75">
      <c r="L72" s="2"/>
      <c r="M72" s="2"/>
      <c r="O72" s="4"/>
    </row>
    <row r="73" spans="12:15" ht="12.75">
      <c r="L73" s="2"/>
      <c r="M73" s="2"/>
      <c r="O73" s="4"/>
    </row>
    <row r="74" spans="12:15" ht="12.75">
      <c r="L74" s="2"/>
      <c r="M74" s="2"/>
      <c r="O74" s="4"/>
    </row>
    <row r="75" spans="12:15" ht="12.75">
      <c r="L75" s="2"/>
      <c r="M75" s="2"/>
      <c r="O75" s="4"/>
    </row>
    <row r="76" spans="12:17" ht="12.75">
      <c r="L76" s="2"/>
      <c r="M76" s="25"/>
      <c r="O76" s="13"/>
      <c r="P76" s="17"/>
      <c r="Q76" s="14"/>
    </row>
    <row r="78" ht="12.75">
      <c r="O78" s="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009353</cp:lastModifiedBy>
  <cp:lastPrinted>2016-05-20T09:04:56Z</cp:lastPrinted>
  <dcterms:modified xsi:type="dcterms:W3CDTF">2016-07-22T08:13:36Z</dcterms:modified>
  <cp:category/>
  <cp:version/>
  <cp:contentType/>
  <cp:contentStatus/>
</cp:coreProperties>
</file>